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50" windowHeight="4920" activeTab="1"/>
  </bookViews>
  <sheets>
    <sheet name="försätt" sheetId="2" r:id="rId1"/>
    <sheet name="stryktips" sheetId="1" r:id="rId2"/>
    <sheet name="v75" sheetId="3" r:id="rId3"/>
    <sheet name="v86" sheetId="5" r:id="rId4"/>
    <sheet name="v64" sheetId="6" r:id="rId5"/>
    <sheet name="v65" sheetId="7" r:id="rId6"/>
    <sheet name="Supertoto 14" sheetId="8" r:id="rId7"/>
    <sheet name="Supertoto Extra" sheetId="9" r:id="rId8"/>
  </sheets>
  <calcPr calcId="125725"/>
</workbook>
</file>

<file path=xl/calcChain.xml><?xml version="1.0" encoding="utf-8"?>
<calcChain xmlns="http://schemas.openxmlformats.org/spreadsheetml/2006/main">
  <c r="E10" i="9"/>
  <c r="E9"/>
  <c r="E7"/>
  <c r="E8" s="1"/>
  <c r="E11" i="8"/>
  <c r="E10"/>
  <c r="E9"/>
  <c r="E8"/>
  <c r="O11" i="7"/>
  <c r="N11"/>
  <c r="M11" s="1"/>
  <c r="K11"/>
  <c r="O10"/>
  <c r="N10"/>
  <c r="M10" s="1"/>
  <c r="K10"/>
  <c r="O9"/>
  <c r="N9"/>
  <c r="M9" s="1"/>
  <c r="K9"/>
  <c r="O8"/>
  <c r="N8"/>
  <c r="M8" s="1"/>
  <c r="K8"/>
  <c r="O7"/>
  <c r="K7" s="1"/>
  <c r="N7"/>
  <c r="M7" s="1"/>
  <c r="H7"/>
  <c r="H15" s="1"/>
  <c r="O6"/>
  <c r="N6"/>
  <c r="M6" s="1"/>
  <c r="K6"/>
  <c r="H6"/>
  <c r="H8" i="6"/>
  <c r="H15" s="1"/>
  <c r="H7"/>
  <c r="H6"/>
  <c r="O11"/>
  <c r="K11" s="1"/>
  <c r="N11"/>
  <c r="M11" s="1"/>
  <c r="O10"/>
  <c r="K10" s="1"/>
  <c r="N10"/>
  <c r="M10" s="1"/>
  <c r="O9"/>
  <c r="N9"/>
  <c r="M9" s="1"/>
  <c r="K9"/>
  <c r="O8"/>
  <c r="K8" s="1"/>
  <c r="N8"/>
  <c r="M8" s="1"/>
  <c r="O7"/>
  <c r="K7" s="1"/>
  <c r="N7"/>
  <c r="M7"/>
  <c r="O6"/>
  <c r="K6" s="1"/>
  <c r="N6"/>
  <c r="M6" s="1"/>
  <c r="H6" i="5"/>
  <c r="O13"/>
  <c r="K13" s="1"/>
  <c r="N13"/>
  <c r="M13" s="1"/>
  <c r="O12"/>
  <c r="N12"/>
  <c r="M12" s="1"/>
  <c r="K12"/>
  <c r="O11"/>
  <c r="K11" s="1"/>
  <c r="N11"/>
  <c r="M11" s="1"/>
  <c r="O10"/>
  <c r="K10" s="1"/>
  <c r="N10"/>
  <c r="M10" s="1"/>
  <c r="O9"/>
  <c r="K9" s="1"/>
  <c r="N9"/>
  <c r="M9" s="1"/>
  <c r="O8"/>
  <c r="K8" s="1"/>
  <c r="N8"/>
  <c r="M8" s="1"/>
  <c r="O7"/>
  <c r="K7" s="1"/>
  <c r="N7"/>
  <c r="M7" s="1"/>
  <c r="O6"/>
  <c r="K6" s="1"/>
  <c r="N6"/>
  <c r="M6" s="1"/>
  <c r="E15" i="9" l="1"/>
  <c r="E16" i="8"/>
  <c r="H7" i="5"/>
  <c r="H8"/>
  <c r="N12" i="3"/>
  <c r="N11"/>
  <c r="M11" s="1"/>
  <c r="N10"/>
  <c r="M10" s="1"/>
  <c r="N9"/>
  <c r="M9" s="1"/>
  <c r="N8"/>
  <c r="M8" s="1"/>
  <c r="N7"/>
  <c r="M7" s="1"/>
  <c r="N6"/>
  <c r="M6" s="1"/>
  <c r="O12"/>
  <c r="K12" s="1"/>
  <c r="O11"/>
  <c r="K11" s="1"/>
  <c r="O10"/>
  <c r="K10" s="1"/>
  <c r="O9"/>
  <c r="K9" s="1"/>
  <c r="O8"/>
  <c r="K8" s="1"/>
  <c r="O7"/>
  <c r="K7" s="1"/>
  <c r="O6"/>
  <c r="K6" s="1"/>
  <c r="H15" i="5" l="1"/>
  <c r="H8" i="3"/>
  <c r="H7"/>
  <c r="M12"/>
  <c r="H6"/>
  <c r="E8" i="1"/>
  <c r="E7"/>
  <c r="E5"/>
  <c r="E6" s="1"/>
  <c r="H15" i="3" l="1"/>
  <c r="E10" i="1"/>
</calcChain>
</file>

<file path=xl/comments1.xml><?xml version="1.0" encoding="utf-8"?>
<comments xmlns="http://schemas.openxmlformats.org/spreadsheetml/2006/main">
  <authors>
    <author>martinb</author>
  </authors>
  <commentList>
    <comment ref="A12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Om en match inte spelas kommer alla spel på den rättas som korrekta spel. Vid garderingar kommer därför mer än en rad med alla rätt vara möjlig!</t>
        </r>
      </text>
    </comment>
    <comment ref="A13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Om en match inte spelas kommer alla spel på den rättas som korrekta spel. Vid garderingar kommer därför mer än en rad med alla rätt vara möjlig!</t>
        </r>
      </text>
    </comment>
  </commentList>
</comments>
</file>

<file path=xl/comments2.xml><?xml version="1.0" encoding="utf-8"?>
<comments xmlns="http://schemas.openxmlformats.org/spreadsheetml/2006/main">
  <authors>
    <author>martinb</author>
  </authors>
  <commentList>
    <comment ref="E9" authorId="0">
      <text>
        <r>
          <rPr>
            <b/>
            <sz val="9"/>
            <color indexed="81"/>
            <rFont val="Tahoma"/>
            <charset val="1"/>
          </rPr>
          <t>martinb:</t>
        </r>
        <r>
          <rPr>
            <sz val="9"/>
            <color indexed="81"/>
            <rFont val="Tahoma"/>
            <charset val="1"/>
          </rPr>
          <t xml:space="preserve">
I regel ingen utdelning.</t>
        </r>
      </text>
    </comment>
    <comment ref="E10" authorId="0">
      <text>
        <r>
          <rPr>
            <b/>
            <sz val="9"/>
            <color indexed="81"/>
            <rFont val="Tahoma"/>
            <charset val="1"/>
          </rPr>
          <t>martinb:</t>
        </r>
        <r>
          <rPr>
            <sz val="9"/>
            <color indexed="81"/>
            <rFont val="Tahoma"/>
            <charset val="1"/>
          </rPr>
          <t xml:space="preserve">
I regel ingen utdelning.</t>
        </r>
      </text>
    </comment>
    <comment ref="A11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Om en match inte spelas kommer alla spel på den rättas som korrekta spel. Vid garderingar kommer därför mer än en rad med alla rätt vara möjlig!</t>
        </r>
      </text>
    </comment>
    <comment ref="A12" authorId="0">
      <text>
        <r>
          <rPr>
            <b/>
            <sz val="9"/>
            <color indexed="81"/>
            <rFont val="Tahoma"/>
            <charset val="1"/>
          </rPr>
          <t>martin:</t>
        </r>
        <r>
          <rPr>
            <sz val="9"/>
            <color indexed="81"/>
            <rFont val="Tahoma"/>
            <charset val="1"/>
          </rPr>
          <t xml:space="preserve">
Om en match inte spelas kommer alla spel på den rättas som korrekta spel. Vid garderingar kommer därför mer än en rad med alla rätt vara möjlig!</t>
        </r>
      </text>
    </comment>
    <comment ref="A17" authorId="0">
      <text>
        <r>
          <rPr>
            <b/>
            <sz val="9"/>
            <color indexed="81"/>
            <rFont val="Tahoma"/>
            <charset val="1"/>
          </rPr>
          <t>martinb:</t>
        </r>
        <r>
          <rPr>
            <sz val="9"/>
            <color indexed="81"/>
            <rFont val="Tahoma"/>
            <charset val="1"/>
          </rPr>
          <t xml:space="preserve">
Om ingen har alla rätt brukar det vara utdelning för två fel. Annars lämna fältet med en nolla.</t>
        </r>
      </text>
    </comment>
    <comment ref="A18" authorId="0">
      <text>
        <r>
          <rPr>
            <b/>
            <sz val="9"/>
            <color indexed="81"/>
            <rFont val="Tahoma"/>
            <charset val="1"/>
          </rPr>
          <t>martinb:</t>
        </r>
        <r>
          <rPr>
            <sz val="9"/>
            <color indexed="81"/>
            <rFont val="Tahoma"/>
            <charset val="1"/>
          </rPr>
          <t xml:space="preserve">
Om ingen har alla rätt eller ett fel brukar det vara utdelning för tre fel (såklart väldigt ovanligt). Annars lämna fältet med en nolla.</t>
        </r>
      </text>
    </comment>
  </commentList>
</comments>
</file>

<file path=xl/sharedStrings.xml><?xml version="1.0" encoding="utf-8"?>
<sst xmlns="http://schemas.openxmlformats.org/spreadsheetml/2006/main" count="132" uniqueCount="67">
  <si>
    <t>Antal helgarderingar</t>
  </si>
  <si>
    <t>Antal halvgarderingar</t>
  </si>
  <si>
    <t>Antal fel halvgarderingar</t>
  </si>
  <si>
    <t>Antal rader med tolv rätt</t>
  </si>
  <si>
    <t>Antal rader med elva rätt</t>
  </si>
  <si>
    <t>Antal rader med tio rätt</t>
  </si>
  <si>
    <t>Antal rader med tretton rätt</t>
  </si>
  <si>
    <t>Total utdelning</t>
  </si>
  <si>
    <t>Utdelning tretton rätt</t>
  </si>
  <si>
    <t>Utdelning tolv rätt</t>
  </si>
  <si>
    <t>Utdelning elva rätt</t>
  </si>
  <si>
    <t>Utdelning tio rätt</t>
  </si>
  <si>
    <t>Antal fel ogarderade</t>
  </si>
  <si>
    <t>Vill du ha den totala utdelningen är det bara att fylla i utdelningarna på vänster sida.</t>
  </si>
  <si>
    <t>Dokumentet kan fritt laddas ner från</t>
  </si>
  <si>
    <t>På twitter: @mattinn_b</t>
  </si>
  <si>
    <t>Jag tror nog att det ska vara ganska självinstruerande, hör av er om ni har frågor.</t>
  </si>
  <si>
    <t>Rätt antalet rader med 7, 6 och 5 rätt räknas automatiskt ut till höger.</t>
  </si>
  <si>
    <t>Om exakt utdelning önskas kan även utdelningen för 7, 6 respektive 5 rätt skrivas i nedan.</t>
  </si>
  <si>
    <t>Avdelning</t>
  </si>
  <si>
    <t>Antal streck</t>
  </si>
  <si>
    <t>Antal rader med sju rätt</t>
  </si>
  <si>
    <t>Antal rader med sex rätt</t>
  </si>
  <si>
    <t>Antal rader med fem rätt</t>
  </si>
  <si>
    <t>Fyll i antalet hästar på kupongen i varje lopp och markera med 1 om ni haft rätt i loppet och 0 vid fel (inget annat).</t>
  </si>
  <si>
    <t>(1-C)*B</t>
  </si>
  <si>
    <t>B-1</t>
  </si>
  <si>
    <t>C*(B-1)</t>
  </si>
  <si>
    <r>
      <t xml:space="preserve">Detta dokument innehåller rättningsmallar för </t>
    </r>
    <r>
      <rPr>
        <b/>
        <sz val="12"/>
        <color theme="1"/>
        <rFont val="Calibri"/>
        <family val="2"/>
        <scheme val="minor"/>
      </rPr>
      <t>multiplikativa system</t>
    </r>
    <r>
      <rPr>
        <sz val="12"/>
        <color theme="1"/>
        <rFont val="Calibri"/>
        <family val="2"/>
        <scheme val="minor"/>
      </rPr>
      <t xml:space="preserve"> på sportspel på </t>
    </r>
  </si>
  <si>
    <t>streck vid fel, annars 1</t>
  </si>
  <si>
    <t>Rätt antalet rader med 8, 7 och 6 rätt räknas automatiskt ut till höger.</t>
  </si>
  <si>
    <t>Om exakt utdelning önskas kan även utdelningen för 8, 7 respektive 6 rätt skrivas i nedan.</t>
  </si>
  <si>
    <t>Antal rader med åtta rätt</t>
  </si>
  <si>
    <t>Rätt antalet rader med 6, 5 och 4 rätt räknas automatiskt ut till höger.</t>
  </si>
  <si>
    <t>Om exakt utdelning önskas kan även utdelningen för 6, 5 respektive 4 rätt skrivas i nedan.</t>
  </si>
  <si>
    <t>Antal rader med fyra rätt</t>
  </si>
  <si>
    <t>Rätt antalet rader med 6 och 5 rätt räknas automatiskt ut till höger.</t>
  </si>
  <si>
    <t>Om exakt utdelning önskas kan även utdelningen för 6 respektive 5 rätt skrivas i nedan.</t>
  </si>
  <si>
    <t>Utdelning</t>
  </si>
  <si>
    <t>7 rätt</t>
  </si>
  <si>
    <t>6 rätt</t>
  </si>
  <si>
    <t>5 rätt</t>
  </si>
  <si>
    <t>8 rätt</t>
  </si>
  <si>
    <t>4 rätt</t>
  </si>
  <si>
    <t>Svenska Spel och ATG där vinst betalas ut även då inte alla matcher/lopp tippas rätt.</t>
  </si>
  <si>
    <t>Mejl: martin.berglund@lifeedge.com</t>
  </si>
  <si>
    <t>Rätt? (1/0)</t>
  </si>
  <si>
    <t>http://fotbollsgnall.lifeedge.se/stryktipset/utdelning-pa-stryktips-antal-tolvor-elvor-och-tior-vid-tretton-ratt-del-ii/</t>
  </si>
  <si>
    <t>Det finns flikar att välja för Stryktipset, V75, V65, V64 och V86.</t>
  </si>
  <si>
    <t>Fyll i de gråmarkerade rutorna till vänster (inget annat) och antalet rätta rader uppdateras automatiskt till höger.</t>
  </si>
  <si>
    <t>Antal rader med fjorton rätt</t>
  </si>
  <si>
    <t>Utdelning fjorton rätt</t>
  </si>
  <si>
    <t>Utdelning alla rätt</t>
  </si>
  <si>
    <t>Utdelning ett fel</t>
  </si>
  <si>
    <t>Antal rader med alla rätt</t>
  </si>
  <si>
    <t>I denna flik antages att Supertoto extra alltid har utbetalning i två kategorier.</t>
  </si>
  <si>
    <t>Antal rader med ett fel</t>
  </si>
  <si>
    <t>Antal ogiltiga matcher med halvgardering</t>
  </si>
  <si>
    <t>Antal ogiltiga matcher med helgardering</t>
  </si>
  <si>
    <t>Supertoto är onlinebolagens version av Stryktipset</t>
  </si>
  <si>
    <t>Nu också flikar för Supertoto från Onlinebolagen!</t>
  </si>
  <si>
    <t>Senaste versionen skapad av Martin Berglund 2014-02-18</t>
  </si>
  <si>
    <t>När ingen spelare har alla rätt brukar utdelning ske för ett och två fel. Därför finns utdelning för fyra kategorier för dig att fylla i.</t>
  </si>
  <si>
    <t>Utdelning två fel</t>
  </si>
  <si>
    <t>Utdelning tre fel</t>
  </si>
  <si>
    <t>Antal rader med två fel</t>
  </si>
  <si>
    <t>Antal rader med tre fel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</si>
</sst>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2" fillId="0" borderId="0" xfId="1" applyAlignme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A9" sqref="A9"/>
    </sheetView>
  </sheetViews>
  <sheetFormatPr defaultRowHeight="15"/>
  <cols>
    <col min="1" max="1" width="80.42578125" customWidth="1"/>
  </cols>
  <sheetData>
    <row r="1" spans="1:1" ht="15.75">
      <c r="A1" s="9" t="s">
        <v>28</v>
      </c>
    </row>
    <row r="2" spans="1:1" ht="15.75">
      <c r="A2" s="9" t="s">
        <v>44</v>
      </c>
    </row>
    <row r="3" spans="1:1" ht="15.75">
      <c r="A3" s="9" t="s">
        <v>48</v>
      </c>
    </row>
    <row r="4" spans="1:1" ht="15.75">
      <c r="A4" s="9" t="s">
        <v>60</v>
      </c>
    </row>
    <row r="5" spans="1:1" ht="15.75">
      <c r="A5" s="9" t="s">
        <v>16</v>
      </c>
    </row>
    <row r="8" spans="1:1" ht="18.75">
      <c r="A8" s="5" t="s">
        <v>61</v>
      </c>
    </row>
    <row r="9" spans="1:1">
      <c r="A9" t="s">
        <v>15</v>
      </c>
    </row>
    <row r="10" spans="1:1">
      <c r="A10" t="s">
        <v>45</v>
      </c>
    </row>
    <row r="12" spans="1:1" ht="18.75">
      <c r="A12" s="5" t="s">
        <v>14</v>
      </c>
    </row>
    <row r="13" spans="1:1">
      <c r="A13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A3" sqref="A3"/>
    </sheetView>
  </sheetViews>
  <sheetFormatPr defaultRowHeight="15"/>
  <cols>
    <col min="1" max="1" width="23.28515625" customWidth="1"/>
    <col min="4" max="4" width="26.7109375" customWidth="1"/>
    <col min="7" max="7" width="19.5703125" customWidth="1"/>
  </cols>
  <sheetData>
    <row r="1" spans="1:5" ht="18.75">
      <c r="A1" s="5" t="s">
        <v>49</v>
      </c>
    </row>
    <row r="2" spans="1:5" ht="18.75">
      <c r="A2" s="5" t="s">
        <v>13</v>
      </c>
    </row>
    <row r="5" spans="1:5">
      <c r="A5" s="1" t="s">
        <v>0</v>
      </c>
      <c r="B5" s="2">
        <v>0</v>
      </c>
      <c r="D5" s="1" t="s">
        <v>6</v>
      </c>
      <c r="E5">
        <f>IF(B7+B8=0,1,0)</f>
        <v>1</v>
      </c>
    </row>
    <row r="6" spans="1:5">
      <c r="A6" s="1" t="s">
        <v>1</v>
      </c>
      <c r="B6" s="2">
        <v>0</v>
      </c>
      <c r="D6" s="1" t="s">
        <v>3</v>
      </c>
      <c r="E6">
        <f>IF(E5=1,2*B5+B6, IF(AND(B7=1,B8=0),2,IF(AND(B7=0,B8=1),1,0)))</f>
        <v>0</v>
      </c>
    </row>
    <row r="7" spans="1:5">
      <c r="A7" s="1" t="s">
        <v>2</v>
      </c>
      <c r="B7" s="2">
        <v>0</v>
      </c>
      <c r="D7" s="1" t="s">
        <v>4</v>
      </c>
      <c r="E7">
        <f>IF(B7+B8=0,2*B5*(B5-1)+B6*(B6-1)/2+2*B5*B6,IF(AND(B7=1,B8=0),2*(2*B5+MAX(B6-1,0)),IF(AND(B7=0,B8=1),2*B5+B6,IF(AND(B7=2,B8=0),2*2,IF(AND(B8=2,B7=0),1,IF(AND(B7=1,B8=1),2,0))))))</f>
        <v>0</v>
      </c>
    </row>
    <row r="8" spans="1:5">
      <c r="A8" s="1" t="s">
        <v>12</v>
      </c>
      <c r="B8" s="2">
        <v>0</v>
      </c>
      <c r="D8" s="1" t="s">
        <v>5</v>
      </c>
      <c r="E8">
        <f>IF(B7+B8=0,4*B5*(B5-1)*(B5-2)/3+2*B5*(B5-1)*B6+B6*(B6-1)*B5+B6*(B6-1)*(B6-2)/6,IF(AND(B7=1,B8=0),2*(2*B5*(B5-1)+MAX((B6-1)*(B6-2)/2,0)+MAX(2*B5*(B6-1),0)),IF(AND(B7=0,B8=1),2*B5*(B5-1)+B6*(B6-1)/2+2*B5*B6,IF(AND(B7=2,B8=0),2*2*(2*B5+MAX(B6-2,0)),IF(AND(B7=0,B8=2),2*B5+B6,IF(AND(B7=1,B8=1),2*(2*B5+MAX(B6-1,0)),IF(AND(B7=3,B8=0),8,IF(AND(B7=0,B8=3),1,IF(AND(B7=2,B8=1),4,IF(AND(B7=1,B8=2),2,0))))))))))</f>
        <v>0</v>
      </c>
    </row>
    <row r="9" spans="1:5">
      <c r="A9" s="1"/>
      <c r="B9" s="3"/>
      <c r="D9" s="1"/>
    </row>
    <row r="10" spans="1:5">
      <c r="A10" s="1" t="s">
        <v>8</v>
      </c>
      <c r="B10" s="2">
        <v>0</v>
      </c>
      <c r="D10" s="1" t="s">
        <v>7</v>
      </c>
      <c r="E10">
        <f>E5*B10+E6*B11+E7*B12+E8*B13</f>
        <v>0</v>
      </c>
    </row>
    <row r="11" spans="1:5">
      <c r="A11" s="1" t="s">
        <v>9</v>
      </c>
      <c r="B11" s="2">
        <v>0</v>
      </c>
    </row>
    <row r="12" spans="1:5">
      <c r="A12" s="1" t="s">
        <v>10</v>
      </c>
      <c r="B12" s="2">
        <v>0</v>
      </c>
    </row>
    <row r="13" spans="1:5">
      <c r="A13" s="1" t="s">
        <v>11</v>
      </c>
      <c r="B13" s="2">
        <v>0</v>
      </c>
    </row>
    <row r="20" spans="4:4">
      <c r="D2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B6" sqref="B6"/>
    </sheetView>
  </sheetViews>
  <sheetFormatPr defaultRowHeight="15"/>
  <cols>
    <col min="1" max="1" width="10.85546875" customWidth="1"/>
    <col min="2" max="2" width="12.85546875" customWidth="1"/>
    <col min="11" max="15" width="9.140625" hidden="1" customWidth="1"/>
  </cols>
  <sheetData>
    <row r="1" spans="1:15" ht="18.75">
      <c r="A1" s="5" t="s">
        <v>24</v>
      </c>
    </row>
    <row r="2" spans="1:15" ht="18.75">
      <c r="A2" s="5" t="s">
        <v>17</v>
      </c>
    </row>
    <row r="3" spans="1:15" ht="18.75">
      <c r="A3" s="5" t="s">
        <v>18</v>
      </c>
    </row>
    <row r="5" spans="1:15" s="6" customFormat="1" ht="15.75">
      <c r="A5" s="7" t="s">
        <v>19</v>
      </c>
      <c r="B5" s="6" t="s">
        <v>20</v>
      </c>
      <c r="C5" s="6" t="s">
        <v>46</v>
      </c>
      <c r="K5" s="6" t="s">
        <v>29</v>
      </c>
      <c r="M5" s="6" t="s">
        <v>27</v>
      </c>
      <c r="N5" s="6" t="s">
        <v>26</v>
      </c>
      <c r="O5" s="6" t="s">
        <v>25</v>
      </c>
    </row>
    <row r="6" spans="1:15" ht="15.75">
      <c r="A6" s="8">
        <v>1</v>
      </c>
      <c r="B6" s="2"/>
      <c r="C6" s="2"/>
      <c r="E6" s="6" t="s">
        <v>21</v>
      </c>
      <c r="H6">
        <f>PRODUCT(C6:C12)</f>
        <v>0</v>
      </c>
      <c r="K6">
        <f>IF(O6=0,1,O6)</f>
        <v>1</v>
      </c>
      <c r="M6">
        <f t="shared" ref="M6:M12" si="0">C6*N6</f>
        <v>0</v>
      </c>
      <c r="N6">
        <f t="shared" ref="N6:N12" si="1">B6-1</f>
        <v>-1</v>
      </c>
      <c r="O6">
        <f t="shared" ref="O6:O12" si="2">(1-C6)*B6</f>
        <v>0</v>
      </c>
    </row>
    <row r="7" spans="1:15" ht="15.75">
      <c r="A7" s="8">
        <v>2</v>
      </c>
      <c r="B7" s="2"/>
      <c r="C7" s="2"/>
      <c r="E7" s="6" t="s">
        <v>22</v>
      </c>
      <c r="H7">
        <f>IF(SUM(C6:C12)=7,SUM(N6:N12),IF(SUM(C6:C12)=6,SUM(O6:O12),0))</f>
        <v>0</v>
      </c>
      <c r="K7">
        <f t="shared" ref="K7:K12" si="3">IF(O7=0,1,O7)</f>
        <v>1</v>
      </c>
      <c r="M7">
        <f t="shared" si="0"/>
        <v>0</v>
      </c>
      <c r="N7">
        <f t="shared" si="1"/>
        <v>-1</v>
      </c>
      <c r="O7">
        <f t="shared" si="2"/>
        <v>0</v>
      </c>
    </row>
    <row r="8" spans="1:15" ht="15.75">
      <c r="A8" s="8">
        <v>3</v>
      </c>
      <c r="B8" s="2"/>
      <c r="C8" s="2"/>
      <c r="E8" s="6" t="s">
        <v>23</v>
      </c>
      <c r="H8">
        <f>IF(SUM(C6:C12)=7,N6*SUM(N7:N12)+N7*SUM(N8:N12)+N8*SUM(N9:N12)+N9*SUM(N10:N12)+N10*SUM(N11:N12)+N11*N12,IF(SUM(C6:C12)=6,SUM(O6:O12)*SUM(M6:M12),IF(SUM(C6:C12)=5,PRODUCT(K6:K12),0)))</f>
        <v>0</v>
      </c>
      <c r="K8">
        <f t="shared" si="3"/>
        <v>1</v>
      </c>
      <c r="M8">
        <f t="shared" si="0"/>
        <v>0</v>
      </c>
      <c r="N8">
        <f t="shared" si="1"/>
        <v>-1</v>
      </c>
      <c r="O8">
        <f t="shared" si="2"/>
        <v>0</v>
      </c>
    </row>
    <row r="9" spans="1:15">
      <c r="A9" s="8">
        <v>4</v>
      </c>
      <c r="B9" s="2"/>
      <c r="C9" s="2"/>
      <c r="K9">
        <f t="shared" si="3"/>
        <v>1</v>
      </c>
      <c r="M9">
        <f t="shared" si="0"/>
        <v>0</v>
      </c>
      <c r="N9">
        <f t="shared" si="1"/>
        <v>-1</v>
      </c>
      <c r="O9">
        <f t="shared" si="2"/>
        <v>0</v>
      </c>
    </row>
    <row r="10" spans="1:15">
      <c r="A10" s="8">
        <v>5</v>
      </c>
      <c r="B10" s="2"/>
      <c r="C10" s="2"/>
      <c r="K10">
        <f t="shared" si="3"/>
        <v>1</v>
      </c>
      <c r="M10">
        <f t="shared" si="0"/>
        <v>0</v>
      </c>
      <c r="N10">
        <f t="shared" si="1"/>
        <v>-1</v>
      </c>
      <c r="O10">
        <f t="shared" si="2"/>
        <v>0</v>
      </c>
    </row>
    <row r="11" spans="1:15">
      <c r="A11" s="8">
        <v>6</v>
      </c>
      <c r="B11" s="2"/>
      <c r="C11" s="2"/>
      <c r="K11">
        <f t="shared" si="3"/>
        <v>1</v>
      </c>
      <c r="M11">
        <f t="shared" si="0"/>
        <v>0</v>
      </c>
      <c r="N11">
        <f t="shared" si="1"/>
        <v>-1</v>
      </c>
      <c r="O11">
        <f t="shared" si="2"/>
        <v>0</v>
      </c>
    </row>
    <row r="12" spans="1:15">
      <c r="A12" s="8">
        <v>7</v>
      </c>
      <c r="B12" s="2"/>
      <c r="C12" s="2"/>
      <c r="K12">
        <f t="shared" si="3"/>
        <v>1</v>
      </c>
      <c r="M12">
        <f t="shared" si="0"/>
        <v>0</v>
      </c>
      <c r="N12">
        <f t="shared" si="1"/>
        <v>-1</v>
      </c>
      <c r="O12">
        <f t="shared" si="2"/>
        <v>0</v>
      </c>
    </row>
    <row r="15" spans="1:15">
      <c r="A15" s="1" t="s">
        <v>38</v>
      </c>
      <c r="E15" s="1" t="s">
        <v>7</v>
      </c>
      <c r="H15">
        <f>H6*B16+H7*B17+H8*B18</f>
        <v>0</v>
      </c>
    </row>
    <row r="16" spans="1:15">
      <c r="A16" s="1" t="s">
        <v>39</v>
      </c>
      <c r="B16" s="2"/>
    </row>
    <row r="17" spans="1:2">
      <c r="A17" s="1" t="s">
        <v>40</v>
      </c>
      <c r="B17" s="2"/>
    </row>
    <row r="18" spans="1:2">
      <c r="A18" s="1" t="s">
        <v>41</v>
      </c>
      <c r="B18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B6" sqref="B6"/>
    </sheetView>
  </sheetViews>
  <sheetFormatPr defaultRowHeight="15"/>
  <cols>
    <col min="1" max="1" width="10.85546875" customWidth="1"/>
    <col min="2" max="2" width="12.85546875" customWidth="1"/>
    <col min="11" max="15" width="0" hidden="1" customWidth="1"/>
  </cols>
  <sheetData>
    <row r="1" spans="1:15" ht="18.75">
      <c r="A1" s="5" t="s">
        <v>24</v>
      </c>
    </row>
    <row r="2" spans="1:15" ht="18.75">
      <c r="A2" s="5" t="s">
        <v>30</v>
      </c>
    </row>
    <row r="3" spans="1:15" ht="18.75">
      <c r="A3" s="5" t="s">
        <v>31</v>
      </c>
    </row>
    <row r="5" spans="1:15" s="6" customFormat="1" ht="15.75">
      <c r="A5" s="7" t="s">
        <v>19</v>
      </c>
      <c r="B5" s="6" t="s">
        <v>20</v>
      </c>
      <c r="C5" s="6" t="s">
        <v>46</v>
      </c>
      <c r="K5" s="6" t="s">
        <v>29</v>
      </c>
      <c r="M5" s="6" t="s">
        <v>27</v>
      </c>
      <c r="N5" s="6" t="s">
        <v>26</v>
      </c>
      <c r="O5" s="6" t="s">
        <v>25</v>
      </c>
    </row>
    <row r="6" spans="1:15" ht="15.75">
      <c r="A6" s="8">
        <v>1</v>
      </c>
      <c r="B6" s="2"/>
      <c r="C6" s="2"/>
      <c r="E6" s="6" t="s">
        <v>32</v>
      </c>
      <c r="H6">
        <f>PRODUCT(C6:C13)</f>
        <v>0</v>
      </c>
      <c r="K6">
        <f>IF(O6=0,1,O6)</f>
        <v>1</v>
      </c>
      <c r="M6">
        <f t="shared" ref="M6:M13" si="0">C6*N6</f>
        <v>0</v>
      </c>
      <c r="N6">
        <f t="shared" ref="N6:N13" si="1">B6-1</f>
        <v>-1</v>
      </c>
      <c r="O6">
        <f t="shared" ref="O6:O13" si="2">(1-C6)*B6</f>
        <v>0</v>
      </c>
    </row>
    <row r="7" spans="1:15" ht="15.75">
      <c r="A7" s="8">
        <v>2</v>
      </c>
      <c r="B7" s="2"/>
      <c r="C7" s="2"/>
      <c r="E7" s="6" t="s">
        <v>21</v>
      </c>
      <c r="H7">
        <f>IF(SUM(C6:C13)=8,SUM(N6:N13),IF(SUM(C6:C13)=7,SUM(O6:O13),0))</f>
        <v>0</v>
      </c>
      <c r="K7">
        <f t="shared" ref="K7:K12" si="3">IF(O7=0,1,O7)</f>
        <v>1</v>
      </c>
      <c r="M7">
        <f t="shared" si="0"/>
        <v>0</v>
      </c>
      <c r="N7">
        <f t="shared" si="1"/>
        <v>-1</v>
      </c>
      <c r="O7">
        <f t="shared" si="2"/>
        <v>0</v>
      </c>
    </row>
    <row r="8" spans="1:15" ht="15.75">
      <c r="A8" s="8">
        <v>3</v>
      </c>
      <c r="B8" s="2"/>
      <c r="C8" s="2"/>
      <c r="E8" s="6" t="s">
        <v>22</v>
      </c>
      <c r="H8">
        <f>IF(SUM(C6:C13)=8,N6*SUM(N7:N13)+N7*SUM(N8:N13)+N8*SUM(N9:N13)+N9*SUM(N10:N13)+N10*SUM(N11:N13)+N11*SUM(N12:N13)+N12*N13,IF(SUM(C6:C13)=7,SUM(O6:O13)*SUM(M6:M13),IF(SUM(C6:C13)=6,PRODUCT(K6:K13),0)))</f>
        <v>0</v>
      </c>
      <c r="K8">
        <f t="shared" si="3"/>
        <v>1</v>
      </c>
      <c r="M8">
        <f t="shared" si="0"/>
        <v>0</v>
      </c>
      <c r="N8">
        <f t="shared" si="1"/>
        <v>-1</v>
      </c>
      <c r="O8">
        <f t="shared" si="2"/>
        <v>0</v>
      </c>
    </row>
    <row r="9" spans="1:15">
      <c r="A9" s="8">
        <v>4</v>
      </c>
      <c r="B9" s="2"/>
      <c r="C9" s="2"/>
      <c r="K9">
        <f t="shared" si="3"/>
        <v>1</v>
      </c>
      <c r="M9">
        <f t="shared" si="0"/>
        <v>0</v>
      </c>
      <c r="N9">
        <f t="shared" si="1"/>
        <v>-1</v>
      </c>
      <c r="O9">
        <f t="shared" si="2"/>
        <v>0</v>
      </c>
    </row>
    <row r="10" spans="1:15">
      <c r="A10" s="8">
        <v>5</v>
      </c>
      <c r="B10" s="2"/>
      <c r="C10" s="2"/>
      <c r="K10">
        <f t="shared" si="3"/>
        <v>1</v>
      </c>
      <c r="M10">
        <f t="shared" si="0"/>
        <v>0</v>
      </c>
      <c r="N10">
        <f t="shared" si="1"/>
        <v>-1</v>
      </c>
      <c r="O10">
        <f t="shared" si="2"/>
        <v>0</v>
      </c>
    </row>
    <row r="11" spans="1:15">
      <c r="A11" s="8">
        <v>6</v>
      </c>
      <c r="B11" s="2"/>
      <c r="C11" s="2"/>
      <c r="K11">
        <f t="shared" si="3"/>
        <v>1</v>
      </c>
      <c r="M11">
        <f t="shared" si="0"/>
        <v>0</v>
      </c>
      <c r="N11">
        <f t="shared" si="1"/>
        <v>-1</v>
      </c>
      <c r="O11">
        <f t="shared" si="2"/>
        <v>0</v>
      </c>
    </row>
    <row r="12" spans="1:15">
      <c r="A12" s="8">
        <v>7</v>
      </c>
      <c r="B12" s="2"/>
      <c r="C12" s="2"/>
      <c r="K12">
        <f t="shared" si="3"/>
        <v>1</v>
      </c>
      <c r="M12">
        <f t="shared" si="0"/>
        <v>0</v>
      </c>
      <c r="N12">
        <f t="shared" si="1"/>
        <v>-1</v>
      </c>
      <c r="O12">
        <f t="shared" si="2"/>
        <v>0</v>
      </c>
    </row>
    <row r="13" spans="1:15">
      <c r="A13" s="8">
        <v>8</v>
      </c>
      <c r="B13" s="2"/>
      <c r="C13" s="2"/>
      <c r="K13">
        <f t="shared" ref="K13" si="4">IF(O13=0,1,O13)</f>
        <v>1</v>
      </c>
      <c r="M13">
        <f t="shared" si="0"/>
        <v>0</v>
      </c>
      <c r="N13">
        <f t="shared" si="1"/>
        <v>-1</v>
      </c>
      <c r="O13">
        <f t="shared" si="2"/>
        <v>0</v>
      </c>
    </row>
    <row r="15" spans="1:15">
      <c r="A15" s="1" t="s">
        <v>38</v>
      </c>
      <c r="E15" s="1" t="s">
        <v>7</v>
      </c>
      <c r="H15">
        <f>H6*B16+H7*B17+H8*B18</f>
        <v>0</v>
      </c>
    </row>
    <row r="16" spans="1:15">
      <c r="A16" s="1" t="s">
        <v>42</v>
      </c>
      <c r="B16" s="2"/>
    </row>
    <row r="17" spans="1:2">
      <c r="A17" s="1" t="s">
        <v>39</v>
      </c>
      <c r="B17" s="2"/>
    </row>
    <row r="18" spans="1:2">
      <c r="A18" s="1" t="s">
        <v>40</v>
      </c>
      <c r="B18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B6" sqref="B6"/>
    </sheetView>
  </sheetViews>
  <sheetFormatPr defaultRowHeight="15"/>
  <cols>
    <col min="1" max="1" width="10.85546875" customWidth="1"/>
    <col min="2" max="2" width="12.85546875" customWidth="1"/>
    <col min="11" max="15" width="0" hidden="1" customWidth="1"/>
  </cols>
  <sheetData>
    <row r="1" spans="1:15" ht="18.75">
      <c r="A1" s="5" t="s">
        <v>24</v>
      </c>
    </row>
    <row r="2" spans="1:15" ht="18.75">
      <c r="A2" s="5" t="s">
        <v>33</v>
      </c>
    </row>
    <row r="3" spans="1:15" ht="18.75">
      <c r="A3" s="5" t="s">
        <v>34</v>
      </c>
    </row>
    <row r="5" spans="1:15" s="6" customFormat="1" ht="15.75">
      <c r="A5" s="7" t="s">
        <v>19</v>
      </c>
      <c r="B5" s="6" t="s">
        <v>20</v>
      </c>
      <c r="C5" s="6" t="s">
        <v>46</v>
      </c>
      <c r="K5" s="6" t="s">
        <v>29</v>
      </c>
      <c r="M5" s="6" t="s">
        <v>27</v>
      </c>
      <c r="N5" s="6" t="s">
        <v>26</v>
      </c>
      <c r="O5" s="6" t="s">
        <v>25</v>
      </c>
    </row>
    <row r="6" spans="1:15" ht="15.75">
      <c r="A6" s="8">
        <v>1</v>
      </c>
      <c r="B6" s="2"/>
      <c r="C6" s="2"/>
      <c r="E6" s="6" t="s">
        <v>22</v>
      </c>
      <c r="H6">
        <f>PRODUCT(C6:C11)</f>
        <v>0</v>
      </c>
      <c r="K6">
        <f>IF(O6=0,1,O6)</f>
        <v>1</v>
      </c>
      <c r="M6">
        <f t="shared" ref="M6:M11" si="0">C6*N6</f>
        <v>0</v>
      </c>
      <c r="N6">
        <f t="shared" ref="N6:N11" si="1">B6-1</f>
        <v>-1</v>
      </c>
      <c r="O6">
        <f t="shared" ref="O6:O11" si="2">(1-C6)*B6</f>
        <v>0</v>
      </c>
    </row>
    <row r="7" spans="1:15" ht="15.75">
      <c r="A7" s="8">
        <v>2</v>
      </c>
      <c r="B7" s="2"/>
      <c r="C7" s="2"/>
      <c r="E7" s="6" t="s">
        <v>23</v>
      </c>
      <c r="H7">
        <f>IF(SUM(C6:C11)=6,SUM(N6:N11),IF(SUM(C6:C11)=5,SUM(O6:O11),0))</f>
        <v>0</v>
      </c>
      <c r="K7">
        <f t="shared" ref="K7:K11" si="3">IF(O7=0,1,O7)</f>
        <v>1</v>
      </c>
      <c r="M7">
        <f t="shared" si="0"/>
        <v>0</v>
      </c>
      <c r="N7">
        <f t="shared" si="1"/>
        <v>-1</v>
      </c>
      <c r="O7">
        <f t="shared" si="2"/>
        <v>0</v>
      </c>
    </row>
    <row r="8" spans="1:15" ht="15.75">
      <c r="A8" s="8">
        <v>3</v>
      </c>
      <c r="B8" s="2"/>
      <c r="C8" s="2"/>
      <c r="E8" s="6" t="s">
        <v>35</v>
      </c>
      <c r="H8">
        <f>IF(SUM(C6:C11)=6,N6*SUM(N7:N11)+N7*SUM(N8:N11)+N8*SUM(N9:N11)+N9*SUM(N10:N11)+N10*N11,IF(SUM(C6:C11)=5,SUM(O6:O11)*SUM(M6:M11),IF(SUM(C6:C11)=4,PRODUCT(K6:K11),0)))</f>
        <v>0</v>
      </c>
      <c r="K8">
        <f t="shared" si="3"/>
        <v>1</v>
      </c>
      <c r="M8">
        <f t="shared" si="0"/>
        <v>0</v>
      </c>
      <c r="N8">
        <f t="shared" si="1"/>
        <v>-1</v>
      </c>
      <c r="O8">
        <f t="shared" si="2"/>
        <v>0</v>
      </c>
    </row>
    <row r="9" spans="1:15">
      <c r="A9" s="8">
        <v>4</v>
      </c>
      <c r="B9" s="2"/>
      <c r="C9" s="2"/>
      <c r="K9">
        <f t="shared" si="3"/>
        <v>1</v>
      </c>
      <c r="M9">
        <f t="shared" si="0"/>
        <v>0</v>
      </c>
      <c r="N9">
        <f t="shared" si="1"/>
        <v>-1</v>
      </c>
      <c r="O9">
        <f t="shared" si="2"/>
        <v>0</v>
      </c>
    </row>
    <row r="10" spans="1:15">
      <c r="A10" s="8">
        <v>5</v>
      </c>
      <c r="B10" s="2"/>
      <c r="C10" s="2"/>
      <c r="K10">
        <f t="shared" si="3"/>
        <v>1</v>
      </c>
      <c r="M10">
        <f t="shared" si="0"/>
        <v>0</v>
      </c>
      <c r="N10">
        <f t="shared" si="1"/>
        <v>-1</v>
      </c>
      <c r="O10">
        <f t="shared" si="2"/>
        <v>0</v>
      </c>
    </row>
    <row r="11" spans="1:15">
      <c r="A11" s="8">
        <v>6</v>
      </c>
      <c r="B11" s="2"/>
      <c r="C11" s="2"/>
      <c r="K11">
        <f t="shared" si="3"/>
        <v>1</v>
      </c>
      <c r="M11">
        <f t="shared" si="0"/>
        <v>0</v>
      </c>
      <c r="N11">
        <f t="shared" si="1"/>
        <v>-1</v>
      </c>
      <c r="O11">
        <f t="shared" si="2"/>
        <v>0</v>
      </c>
    </row>
    <row r="15" spans="1:15">
      <c r="A15" s="1" t="s">
        <v>38</v>
      </c>
      <c r="E15" s="1" t="s">
        <v>7</v>
      </c>
      <c r="H15">
        <f>H6*B16+H7*B17+H8*B18</f>
        <v>0</v>
      </c>
    </row>
    <row r="16" spans="1:15">
      <c r="A16" s="1" t="s">
        <v>40</v>
      </c>
      <c r="B16" s="2"/>
    </row>
    <row r="17" spans="1:2">
      <c r="A17" s="1" t="s">
        <v>41</v>
      </c>
      <c r="B17" s="2"/>
    </row>
    <row r="18" spans="1:2">
      <c r="A18" s="1" t="s">
        <v>43</v>
      </c>
      <c r="B1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B6" sqref="B6"/>
    </sheetView>
  </sheetViews>
  <sheetFormatPr defaultRowHeight="15"/>
  <cols>
    <col min="1" max="1" width="10.85546875" customWidth="1"/>
    <col min="2" max="2" width="12.85546875" customWidth="1"/>
    <col min="11" max="15" width="0" hidden="1" customWidth="1"/>
  </cols>
  <sheetData>
    <row r="1" spans="1:15" ht="18.75">
      <c r="A1" s="5" t="s">
        <v>24</v>
      </c>
    </row>
    <row r="2" spans="1:15" ht="18.75">
      <c r="A2" s="5" t="s">
        <v>36</v>
      </c>
    </row>
    <row r="3" spans="1:15" ht="18.75">
      <c r="A3" s="5" t="s">
        <v>37</v>
      </c>
    </row>
    <row r="5" spans="1:15" s="6" customFormat="1" ht="15.75">
      <c r="A5" s="7" t="s">
        <v>19</v>
      </c>
      <c r="B5" s="6" t="s">
        <v>20</v>
      </c>
      <c r="C5" s="6" t="s">
        <v>46</v>
      </c>
      <c r="K5" s="6" t="s">
        <v>29</v>
      </c>
      <c r="M5" s="6" t="s">
        <v>27</v>
      </c>
      <c r="N5" s="6" t="s">
        <v>26</v>
      </c>
      <c r="O5" s="6" t="s">
        <v>25</v>
      </c>
    </row>
    <row r="6" spans="1:15" ht="15.75">
      <c r="A6" s="8">
        <v>1</v>
      </c>
      <c r="B6" s="2"/>
      <c r="C6" s="2"/>
      <c r="E6" s="6" t="s">
        <v>22</v>
      </c>
      <c r="H6">
        <f>PRODUCT(C6:C11)</f>
        <v>0</v>
      </c>
      <c r="K6">
        <f>IF(O6=0,1,O6)</f>
        <v>1</v>
      </c>
      <c r="M6">
        <f t="shared" ref="M6:M11" si="0">C6*N6</f>
        <v>0</v>
      </c>
      <c r="N6">
        <f t="shared" ref="N6:N11" si="1">B6-1</f>
        <v>-1</v>
      </c>
      <c r="O6">
        <f t="shared" ref="O6:O11" si="2">(1-C6)*B6</f>
        <v>0</v>
      </c>
    </row>
    <row r="7" spans="1:15" ht="15.75">
      <c r="A7" s="8">
        <v>2</v>
      </c>
      <c r="B7" s="2"/>
      <c r="C7" s="2"/>
      <c r="E7" s="6" t="s">
        <v>23</v>
      </c>
      <c r="H7">
        <f>IF(SUM(C6:C11)=6,SUM(N6:N11),IF(SUM(C6:C11)=5,SUM(O6:O11),0))</f>
        <v>0</v>
      </c>
      <c r="K7">
        <f t="shared" ref="K7:K11" si="3">IF(O7=0,1,O7)</f>
        <v>1</v>
      </c>
      <c r="M7">
        <f t="shared" si="0"/>
        <v>0</v>
      </c>
      <c r="N7">
        <f t="shared" si="1"/>
        <v>-1</v>
      </c>
      <c r="O7">
        <f t="shared" si="2"/>
        <v>0</v>
      </c>
    </row>
    <row r="8" spans="1:15" ht="15.75">
      <c r="A8" s="8">
        <v>3</v>
      </c>
      <c r="B8" s="2"/>
      <c r="C8" s="2"/>
      <c r="E8" s="6"/>
      <c r="K8">
        <f t="shared" si="3"/>
        <v>1</v>
      </c>
      <c r="M8">
        <f t="shared" si="0"/>
        <v>0</v>
      </c>
      <c r="N8">
        <f t="shared" si="1"/>
        <v>-1</v>
      </c>
      <c r="O8">
        <f t="shared" si="2"/>
        <v>0</v>
      </c>
    </row>
    <row r="9" spans="1:15">
      <c r="A9" s="8">
        <v>4</v>
      </c>
      <c r="B9" s="2"/>
      <c r="C9" s="2"/>
      <c r="K9">
        <f t="shared" si="3"/>
        <v>1</v>
      </c>
      <c r="M9">
        <f t="shared" si="0"/>
        <v>0</v>
      </c>
      <c r="N9">
        <f t="shared" si="1"/>
        <v>-1</v>
      </c>
      <c r="O9">
        <f t="shared" si="2"/>
        <v>0</v>
      </c>
    </row>
    <row r="10" spans="1:15">
      <c r="A10" s="8">
        <v>5</v>
      </c>
      <c r="B10" s="2"/>
      <c r="C10" s="2"/>
      <c r="K10">
        <f t="shared" si="3"/>
        <v>1</v>
      </c>
      <c r="M10">
        <f t="shared" si="0"/>
        <v>0</v>
      </c>
      <c r="N10">
        <f t="shared" si="1"/>
        <v>-1</v>
      </c>
      <c r="O10">
        <f t="shared" si="2"/>
        <v>0</v>
      </c>
    </row>
    <row r="11" spans="1:15">
      <c r="A11" s="8">
        <v>6</v>
      </c>
      <c r="B11" s="2"/>
      <c r="C11" s="2"/>
      <c r="K11">
        <f t="shared" si="3"/>
        <v>1</v>
      </c>
      <c r="M11">
        <f t="shared" si="0"/>
        <v>0</v>
      </c>
      <c r="N11">
        <f t="shared" si="1"/>
        <v>-1</v>
      </c>
      <c r="O11">
        <f t="shared" si="2"/>
        <v>0</v>
      </c>
    </row>
    <row r="15" spans="1:15">
      <c r="A15" s="1" t="s">
        <v>38</v>
      </c>
      <c r="E15" s="1" t="s">
        <v>7</v>
      </c>
      <c r="H15">
        <f>H6*B16+H7*B17</f>
        <v>0</v>
      </c>
    </row>
    <row r="16" spans="1:15">
      <c r="A16" s="1" t="s">
        <v>39</v>
      </c>
      <c r="B16" s="2"/>
    </row>
    <row r="17" spans="1:2">
      <c r="A17" s="1" t="s">
        <v>40</v>
      </c>
      <c r="B1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B8" sqref="B8:E19"/>
    </sheetView>
  </sheetViews>
  <sheetFormatPr defaultRowHeight="15"/>
  <cols>
    <col min="1" max="1" width="39.140625" customWidth="1"/>
    <col min="4" max="4" width="26.7109375" customWidth="1"/>
    <col min="7" max="7" width="19.5703125" customWidth="1"/>
  </cols>
  <sheetData>
    <row r="1" spans="1:5" ht="18.75">
      <c r="A1" s="5" t="s">
        <v>59</v>
      </c>
    </row>
    <row r="4" spans="1:5" ht="18.75">
      <c r="A4" s="5" t="s">
        <v>49</v>
      </c>
    </row>
    <row r="5" spans="1:5" ht="18.75">
      <c r="A5" s="5" t="s">
        <v>13</v>
      </c>
    </row>
    <row r="8" spans="1:5">
      <c r="A8" s="1" t="s">
        <v>0</v>
      </c>
      <c r="B8" s="2">
        <v>0</v>
      </c>
      <c r="D8" s="1" t="s">
        <v>50</v>
      </c>
      <c r="E8">
        <f>IF(B12&gt;0,2*B12,1)*IF(B13&gt;0,3*B13,1)*IF(B10+B11=0,1,0)</f>
        <v>1</v>
      </c>
    </row>
    <row r="9" spans="1:5">
      <c r="A9" s="1" t="s">
        <v>1</v>
      </c>
      <c r="B9" s="2">
        <v>0</v>
      </c>
      <c r="D9" s="1" t="s">
        <v>6</v>
      </c>
      <c r="E9">
        <f>IF(B12&gt;0,2*B12,1)*IF(B13&gt;0,3*B13,1)*IF(E8=1,2*B8+B9, IF(AND(B10=1,B11=0),2,IF(AND(B10=0,B11=1),1,0)))</f>
        <v>0</v>
      </c>
    </row>
    <row r="10" spans="1:5">
      <c r="A10" s="1" t="s">
        <v>2</v>
      </c>
      <c r="B10" s="2">
        <v>0</v>
      </c>
      <c r="D10" s="1" t="s">
        <v>3</v>
      </c>
      <c r="E10">
        <f>IF(B12&gt;0,2*B12,1)*IF(B13&gt;0,3*B13,1)*IF(B10+B11=0,2*B8*(B8-1)+B9*(B9-1)/2+2*B8*B9,IF(AND(B10=1,B11=0),2*(2*B8+MAX(B9-1,0)),IF(AND(B10=0,B11=1),2*B8+B9,IF(AND(B10=2,B11=0),2*2,IF(AND(B11=2,B10=0),1,IF(AND(B10=1,B11=1),2,0))))))</f>
        <v>0</v>
      </c>
    </row>
    <row r="11" spans="1:5">
      <c r="A11" s="1" t="s">
        <v>12</v>
      </c>
      <c r="B11" s="2">
        <v>0</v>
      </c>
      <c r="D11" s="1" t="s">
        <v>4</v>
      </c>
      <c r="E11">
        <f>IF(B12&gt;0,2*B12,1)*IF(B13&gt;0,3*B13,1)*IF(B10+B11=0,4*B8*(B8-1)*(B8-2)/3+2*B8*(B8-1)*B9+B9*(B9-1)*B8+B9*(B9-1)*(B9-2)/6,IF(AND(B10=1,B11=0),2*(2*B8*(B8-1)+MAX((B9-1)*(B9-2)/2,0)+MAX(2*B8*(B9-1),0)),IF(AND(B10=0,B11=1),2*B8*(B8-1)+B9*(B9-1)/2+2*B8*B9,IF(AND(B10=2,B11=0),2*2*(2*B8+MAX(B9-2,0)),IF(AND(B10=0,B11=2),2*B8+B9,IF(AND(B10=1,B11=1),2*(2*B8+MAX(B9-1,0)),IF(AND(B10=3,B11=0),8,IF(AND(B10=0,B11=3),1,IF(AND(B10=2,B11=1),4,IF(AND(B10=1,B11=2),2,0))))))))))</f>
        <v>0</v>
      </c>
    </row>
    <row r="12" spans="1:5">
      <c r="A12" s="1" t="s">
        <v>57</v>
      </c>
      <c r="B12" s="2">
        <v>0</v>
      </c>
      <c r="D12" s="1"/>
    </row>
    <row r="13" spans="1:5">
      <c r="A13" s="1" t="s">
        <v>58</v>
      </c>
      <c r="B13" s="2">
        <v>0</v>
      </c>
    </row>
    <row r="16" spans="1:5">
      <c r="A16" s="1" t="s">
        <v>51</v>
      </c>
      <c r="B16" s="2">
        <v>0</v>
      </c>
      <c r="D16" s="1" t="s">
        <v>7</v>
      </c>
      <c r="E16">
        <f>E8*B16+E9*B17+E10*B18+E11*B19</f>
        <v>0</v>
      </c>
    </row>
    <row r="17" spans="1:4">
      <c r="A17" s="1" t="s">
        <v>8</v>
      </c>
      <c r="B17" s="2">
        <v>0</v>
      </c>
    </row>
    <row r="18" spans="1:4">
      <c r="A18" s="1" t="s">
        <v>9</v>
      </c>
      <c r="B18" s="2">
        <v>0</v>
      </c>
    </row>
    <row r="19" spans="1:4">
      <c r="A19" s="1" t="s">
        <v>10</v>
      </c>
      <c r="B19" s="2">
        <v>0</v>
      </c>
    </row>
    <row r="23" spans="1:4">
      <c r="D23" s="4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E15" sqref="E15"/>
    </sheetView>
  </sheetViews>
  <sheetFormatPr defaultRowHeight="15"/>
  <cols>
    <col min="1" max="1" width="39.28515625" customWidth="1"/>
    <col min="4" max="4" width="26.7109375" customWidth="1"/>
    <col min="7" max="7" width="19.5703125" customWidth="1"/>
  </cols>
  <sheetData>
    <row r="1" spans="1:5" ht="18.75">
      <c r="A1" s="5" t="s">
        <v>49</v>
      </c>
    </row>
    <row r="2" spans="1:5" ht="18.75">
      <c r="A2" s="5" t="s">
        <v>13</v>
      </c>
    </row>
    <row r="4" spans="1:5" ht="18.75">
      <c r="A4" s="5" t="s">
        <v>55</v>
      </c>
    </row>
    <row r="5" spans="1:5" ht="18.75">
      <c r="A5" s="5" t="s">
        <v>62</v>
      </c>
    </row>
    <row r="7" spans="1:5">
      <c r="A7" s="1" t="s">
        <v>0</v>
      </c>
      <c r="B7" s="2">
        <v>0</v>
      </c>
      <c r="D7" s="1" t="s">
        <v>54</v>
      </c>
      <c r="E7">
        <f>IF(B11&gt;0,2*B11,1)*IF(B12&gt;0,3*B12,1)*IF(B9+B10=0,1,0)</f>
        <v>1</v>
      </c>
    </row>
    <row r="8" spans="1:5">
      <c r="A8" s="1" t="s">
        <v>1</v>
      </c>
      <c r="B8" s="2">
        <v>0</v>
      </c>
      <c r="D8" s="1" t="s">
        <v>56</v>
      </c>
      <c r="E8">
        <f>IF(B11&gt;0,2*B11,1)*IF(B12&gt;0,3*B12,1)*IF(E7=1,2*B7+B8, IF(AND(B9=1,B10=0),2,IF(AND(B9=0,B10=1),1,0)))</f>
        <v>0</v>
      </c>
    </row>
    <row r="9" spans="1:5">
      <c r="A9" s="1" t="s">
        <v>2</v>
      </c>
      <c r="B9" s="2">
        <v>0</v>
      </c>
      <c r="D9" s="1" t="s">
        <v>65</v>
      </c>
      <c r="E9">
        <f>IF(B11&gt;0,2*B11,1)*IF(B12&gt;0,3*B12,1)*IF(B9+B10=0,2*B7*(B7-1)+B8*(B8-1)/2+2*B7*B8,IF(AND(B9=1,B10=0),2*(2*B7+MAX(B8-1,0)),IF(AND(B9=0,B10=1),2*B7+B8,IF(AND(B9=2,B10=0),2*2,IF(AND(B10=2,B9=0),1,IF(AND(B9=1,B10=1),2,0))))))</f>
        <v>0</v>
      </c>
    </row>
    <row r="10" spans="1:5">
      <c r="A10" s="1" t="s">
        <v>12</v>
      </c>
      <c r="B10" s="2">
        <v>0</v>
      </c>
      <c r="D10" s="1" t="s">
        <v>66</v>
      </c>
      <c r="E10">
        <f>IF(B11&gt;0,2*B11,1)*IF(B12&gt;0,3*B12,1)*IF(B9+B10=0,4*B7*(B7-1)*(B7-2)/3+2*B7*(B7-1)*B8+B8*(B8-1)*B7+B8*(B8-1)*(B8-2)/6,IF(AND(B9=1,B10=0),2*(2*B7*(B7-1)+MAX((B8-1)*(B8-2)/2,0)+MAX(2*B7*(B8-1),0)),IF(AND(B9=0,B10=1),2*B7*(B7-1)+B8*(B8-1)/2+2*B7*B8,IF(AND(B9=2,B10=0),2*2*(2*B7+MAX(B8-2,0)),IF(AND(B9=0,B10=2),2*B7+B8,IF(AND(B9=1,B10=1),2*(2*B7+MAX(B8-1,0)),IF(AND(B9=3,B10=0),8,IF(AND(B9=0,B10=3),1,IF(AND(B9=2,B10=1),4,IF(AND(B9=1,B10=2),2,0))))))))))</f>
        <v>0</v>
      </c>
    </row>
    <row r="11" spans="1:5">
      <c r="A11" s="1" t="s">
        <v>57</v>
      </c>
      <c r="B11" s="2">
        <v>0</v>
      </c>
      <c r="D11" s="1"/>
    </row>
    <row r="12" spans="1:5">
      <c r="A12" s="1" t="s">
        <v>58</v>
      </c>
      <c r="B12" s="2">
        <v>0</v>
      </c>
    </row>
    <row r="15" spans="1:5">
      <c r="A15" s="1" t="s">
        <v>52</v>
      </c>
      <c r="B15" s="2">
        <v>0</v>
      </c>
      <c r="D15" s="1" t="s">
        <v>7</v>
      </c>
      <c r="E15">
        <f>E7*B15+E8*B16+E9*B17+E10*B18</f>
        <v>0</v>
      </c>
    </row>
    <row r="16" spans="1:5">
      <c r="A16" s="1" t="s">
        <v>53</v>
      </c>
      <c r="B16" s="2">
        <v>0</v>
      </c>
    </row>
    <row r="17" spans="1:4">
      <c r="A17" s="1" t="s">
        <v>63</v>
      </c>
      <c r="B17" s="2">
        <v>0</v>
      </c>
    </row>
    <row r="18" spans="1:4">
      <c r="A18" s="1" t="s">
        <v>64</v>
      </c>
      <c r="B18" s="2">
        <v>0</v>
      </c>
    </row>
    <row r="20" spans="1:4">
      <c r="D20" s="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försätt</vt:lpstr>
      <vt:lpstr>stryktips</vt:lpstr>
      <vt:lpstr>v75</vt:lpstr>
      <vt:lpstr>v86</vt:lpstr>
      <vt:lpstr>v64</vt:lpstr>
      <vt:lpstr>v65</vt:lpstr>
      <vt:lpstr>Supertoto 14</vt:lpstr>
      <vt:lpstr>Supertoto Extra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martinb</dc:creator>
  <cp:lastModifiedBy>martinb</cp:lastModifiedBy>
  <dcterms:created xsi:type="dcterms:W3CDTF">2012-08-15T18:40:41Z</dcterms:created>
  <dcterms:modified xsi:type="dcterms:W3CDTF">2014-02-18T19:30:09Z</dcterms:modified>
</cp:coreProperties>
</file>